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dre.vidotti\Desktop\ETF\GPCA11\Documentos Site\"/>
    </mc:Choice>
  </mc:AlternateContent>
  <xr:revisionPtr revIDLastSave="0" documentId="13_ncr:1_{E3AA338A-5A99-4D39-9173-CAA078C868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mposição de Carteir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3" i="1" l="1"/>
  <c r="E4" i="1"/>
  <c r="E5" i="1"/>
  <c r="E7" i="1"/>
  <c r="E2" i="1"/>
  <c r="E9" i="1" l="1"/>
  <c r="F9" i="1" l="1"/>
  <c r="F5" i="1"/>
  <c r="F4" i="1"/>
  <c r="F2" i="1"/>
  <c r="F8" i="1"/>
  <c r="F7" i="1"/>
  <c r="F6" i="1"/>
  <c r="F3" i="1"/>
  <c r="E11" i="1"/>
</calcChain>
</file>

<file path=xl/sharedStrings.xml><?xml version="1.0" encoding="utf-8"?>
<sst xmlns="http://schemas.openxmlformats.org/spreadsheetml/2006/main" count="22" uniqueCount="22">
  <si>
    <t>BRSTNCNTB4U6</t>
  </si>
  <si>
    <t>BRSTNCNTB682</t>
  </si>
  <si>
    <t>BRSTNCNTB4X0</t>
  </si>
  <si>
    <t>BRSTNCNTB716</t>
  </si>
  <si>
    <t>Patrimônio Líquido</t>
  </si>
  <si>
    <t>Preço de Fechamento (D-1)</t>
  </si>
  <si>
    <t>Quantidade</t>
  </si>
  <si>
    <t>Número de Cotas</t>
  </si>
  <si>
    <t>Cota Patrimonial (D-1)</t>
  </si>
  <si>
    <t>Peso</t>
  </si>
  <si>
    <t>Valor Financeiro</t>
  </si>
  <si>
    <t>Ativo (ISIN)</t>
  </si>
  <si>
    <t>Descrição</t>
  </si>
  <si>
    <t>BRSTNCNTB3B8</t>
  </si>
  <si>
    <t>BRSTNCNTB7X3</t>
  </si>
  <si>
    <t>NTN-B Ago/2030</t>
  </si>
  <si>
    <t>NTN-B Ago/2026</t>
  </si>
  <si>
    <t>NTN-B Ago/2028</t>
  </si>
  <si>
    <t>NTN-B Mai/2027</t>
  </si>
  <si>
    <t>NTN-B Mai/2029</t>
  </si>
  <si>
    <t>NTN-B Mai/2031</t>
  </si>
  <si>
    <t>Caixa e equivalentes + CPR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</si>
</sst>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00000"/>
    <numFmt numFmtId="166" formatCode="_-* #,##0.00000000_-;\-* #,##0.00000000_-;_-* &quot;-&quot;??_-;_-@_-"/>
  </numFmts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" fontId="1" fillId="0" borderId="0" xfId="0" applyNumberFormat="1" applyFont="1"/>
    <xf numFmtId="164" fontId="0" fillId="0" borderId="0" xfId="1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4" fontId="0" fillId="0" borderId="0" xfId="0" applyNumberFormat="1"/>
    <xf numFmtId="166" fontId="0" fillId="0" borderId="0" xfId="1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sqref="A1:XFD1048576"/>
    </sheetView>
  </sheetViews>
  <sheetFormatPr defaultRowHeight="14.4" x14ac:dyDescent="0.3"/>
  <cols>
    <col min="1" max="1" width="24.33203125" bestFit="1" customWidth="1"/>
    <col min="2" max="2" width="35.88671875" bestFit="1" customWidth="1"/>
    <col min="3" max="3" width="24.21875" bestFit="1" customWidth="1"/>
    <col min="4" max="4" width="10.88671875" bestFit="1" customWidth="1"/>
    <col min="5" max="5" width="19.88671875" bestFit="1" customWidth="1"/>
    <col min="6" max="6" width="15.6640625" bestFit="1" customWidth="1"/>
  </cols>
  <sheetData>
    <row r="1" spans="1:8" x14ac:dyDescent="0.3">
      <c r="A1" s="1" t="s">
        <v>11</v>
      </c>
      <c r="B1" s="1" t="s">
        <v>12</v>
      </c>
      <c r="C1" s="1" t="s">
        <v>5</v>
      </c>
      <c r="D1" s="1" t="s">
        <v>6</v>
      </c>
      <c r="E1" s="1" t="s">
        <v>10</v>
      </c>
      <c r="F1" s="1" t="s">
        <v>9</v>
      </c>
      <c r="G1" s="2"/>
      <c r="H1" s="2"/>
    </row>
    <row r="2" spans="1:8" x14ac:dyDescent="0.3">
      <c r="A2" s="2" t="s">
        <v>13</v>
      </c>
      <c r="B2" t="s">
        <v>15</v>
      </c>
      <c r="C2" s="3">
        <v>4557.929709</v>
      </c>
      <c r="D2" s="2">
        <v>8332</v>
      </c>
      <c r="E2" s="3">
        <f>TRUNC(C2*D2,2)</f>
        <v>37976670.329999998</v>
      </c>
      <c r="F2" s="6">
        <f>E2/$E$9</f>
        <v>0.20041262931688419</v>
      </c>
      <c r="G2" s="2"/>
      <c r="H2" s="2"/>
    </row>
    <row r="3" spans="1:8" x14ac:dyDescent="0.3">
      <c r="A3" s="2" t="s">
        <v>0</v>
      </c>
      <c r="B3" t="s">
        <v>16</v>
      </c>
      <c r="C3" s="3">
        <v>4865.2243010000002</v>
      </c>
      <c r="D3" s="2">
        <v>0</v>
      </c>
      <c r="E3" s="3">
        <f t="shared" ref="E3:E7" si="0">TRUNC(C3*D3,2)</f>
        <v>0</v>
      </c>
      <c r="F3" s="6">
        <f t="shared" ref="F3:F9" si="1">E3/$E$9</f>
        <v>0</v>
      </c>
      <c r="G3" s="2"/>
      <c r="H3" s="2"/>
    </row>
    <row r="4" spans="1:8" x14ac:dyDescent="0.3">
      <c r="A4" s="2" t="s">
        <v>2</v>
      </c>
      <c r="B4" t="s">
        <v>17</v>
      </c>
      <c r="C4" s="3">
        <v>4682.9023710000001</v>
      </c>
      <c r="D4" s="2">
        <v>8092</v>
      </c>
      <c r="E4" s="3">
        <f t="shared" si="0"/>
        <v>37894045.979999997</v>
      </c>
      <c r="F4" s="6">
        <f t="shared" si="1"/>
        <v>0.19997659943103036</v>
      </c>
      <c r="G4" s="2"/>
      <c r="H4" s="2"/>
    </row>
    <row r="5" spans="1:8" x14ac:dyDescent="0.3">
      <c r="A5" s="2" t="s">
        <v>1</v>
      </c>
      <c r="B5" t="s">
        <v>18</v>
      </c>
      <c r="C5" s="3">
        <v>4745.4621909999996</v>
      </c>
      <c r="D5" s="2">
        <v>14156</v>
      </c>
      <c r="E5" s="3">
        <f t="shared" si="0"/>
        <v>67176762.769999996</v>
      </c>
      <c r="F5" s="6">
        <f t="shared" si="1"/>
        <v>0.35450900615415476</v>
      </c>
      <c r="G5" s="2"/>
      <c r="H5" s="2"/>
    </row>
    <row r="6" spans="1:8" x14ac:dyDescent="0.3">
      <c r="A6" s="2" t="s">
        <v>3</v>
      </c>
      <c r="B6" t="s">
        <v>19</v>
      </c>
      <c r="C6" s="3">
        <v>4581.8347190000004</v>
      </c>
      <c r="D6" s="2">
        <v>8272</v>
      </c>
      <c r="E6" s="3">
        <f t="shared" si="0"/>
        <v>37900936.789999999</v>
      </c>
      <c r="F6" s="6">
        <f t="shared" si="1"/>
        <v>0.20001296400270616</v>
      </c>
      <c r="G6" s="2"/>
      <c r="H6" s="2"/>
    </row>
    <row r="7" spans="1:8" x14ac:dyDescent="0.3">
      <c r="A7" s="2" t="s">
        <v>14</v>
      </c>
      <c r="B7" t="s">
        <v>20</v>
      </c>
      <c r="C7" s="3">
        <v>4445.1845389999999</v>
      </c>
      <c r="D7" s="2">
        <v>1819</v>
      </c>
      <c r="E7" s="3">
        <f t="shared" si="0"/>
        <v>8085790.6699999999</v>
      </c>
      <c r="F7" s="6">
        <f t="shared" si="1"/>
        <v>4.2670791151495635E-2</v>
      </c>
      <c r="G7" s="2"/>
      <c r="H7" s="2"/>
    </row>
    <row r="8" spans="1:8" x14ac:dyDescent="0.3">
      <c r="A8" s="4" t="s">
        <v>21</v>
      </c>
      <c r="B8" s="4"/>
      <c r="D8" s="2"/>
      <c r="E8" s="3">
        <v>458194.51</v>
      </c>
      <c r="F8" s="6">
        <f t="shared" si="1"/>
        <v>2.4180099437290871E-3</v>
      </c>
      <c r="G8" s="2"/>
      <c r="H8" s="2"/>
    </row>
    <row r="9" spans="1:8" x14ac:dyDescent="0.3">
      <c r="A9" s="4" t="s">
        <v>4</v>
      </c>
      <c r="B9" s="4"/>
      <c r="E9" s="3">
        <f>SUM(E2:E8)</f>
        <v>189492401.04999995</v>
      </c>
      <c r="F9" s="6">
        <f t="shared" si="1"/>
        <v>1</v>
      </c>
      <c r="G9" s="2"/>
      <c r="H9" s="2"/>
    </row>
    <row r="10" spans="1:8" x14ac:dyDescent="0.3">
      <c r="E10" s="1" t="s">
        <v>8</v>
      </c>
      <c r="F10" s="1" t="s">
        <v>7</v>
      </c>
    </row>
    <row r="11" spans="1:8" x14ac:dyDescent="0.3">
      <c r="E11" s="8">
        <f>TRUNC(E9/F11,8)</f>
        <v>25.607081220000001</v>
      </c>
      <c r="F11" s="5">
        <v>7400000</v>
      </c>
    </row>
    <row r="13" spans="1:8" x14ac:dyDescent="0.3">
      <c r="E13" s="7"/>
    </row>
    <row r="14" spans="1:8" x14ac:dyDescent="0.3">
      <c r="E14" s="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Composição de Carteira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Andre Tadeu Vidotti</cp:lastModifiedBy>
  <cp:lastPrinted>2026-07-16T12:28:38Z</cp:lastPrinted>
  <dcterms:created xsi:type="dcterms:W3CDTF">2025-11-06T20:31:26Z</dcterms:created>
  <dcterms:modified xsi:type="dcterms:W3CDTF">2026-08-10T00:58:20Z</dcterms:modified>
  <cp:category/>
</cp:coreProperties>
</file>